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<sst xmlns="http://schemas.openxmlformats.org/spreadsheetml/2006/main" count="266" uniqueCount="192">
  <si>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</si>
  <si>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</si>
  <si>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</si>
  <si>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</si>
  <si>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</si>
  <si>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</si>
  <si>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</si>
  <si>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</si>
  <si>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</si>
  <si>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</si>
  <si>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</si>
  <si>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</si>
  <si>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</si>
  <si>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</si>
  <si>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</si>
  <si>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</si>
  <si>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</si>
  <si>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</si>
  <si>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</si>
  <si>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</si>
  <si>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</si>
  <si>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</si>
  <si>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</si>
  <si>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</si>
  <si>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</si>
  <si>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</si>
  <si>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</si>
  <si>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</si>
  <si>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</si>
  <si>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</si>
  <si>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</si>
  <si>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</si>
  <si>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</si>
  <si>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</si>
  <si>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</si>
  <si>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</si>
  <si>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</si>
  <si>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</si>
  <si>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</si>
  <si>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</si>
  <si>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</si>
  <si>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</si>
  <si>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</si>
  <si>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</si>
  <si>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</si>
  <si>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</si>
  <si>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</si>
  <si>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</si>
  <si>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</si>
  <si>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</si>
  <si>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</si>
  <si>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</si>
  <si>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</si>
  <si>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</si>
  <si>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</si>
  <si>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</si>
  <si>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</si>
  <si>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</si>
  <si>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</si>
  <si>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</si>
  <si>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</si>
  <si>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</si>
  <si>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</si>
  <si>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</si>
  <si>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</si>
  <si>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</si>
  <si>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</si>
  <si>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</si>
  <si>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</si>
  <si>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</si>
  <si>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</si>
  <si>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</si>
  <si>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</si>
  <si>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</si>
  <si>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</si>
  <si>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</si>
  <si>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</si>
  <si>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</si>
  <si>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</si>
  <si>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</si>
  <si>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</si>
  <si>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</si>
  <si>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</si>
  <si>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</si>
  <si>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</si>
  <si>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</si>
  <si>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</si>
  <si>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</si>
  <si>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</si>
  <si>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</si>
  <si>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</si>
  <si>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</si>
  <si>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</si>
  <si>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</si>
  <si>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</si>
  <si>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</si>
  <si>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</si>
  <si>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</si>
  <si>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</si>
  <si>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</si>
  <si>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</si>
  <si>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</si>
  <si>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</si>
  <si>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</si>
  <si>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</si>
  <si>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</si>
  <si>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</si>
  <si>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</si>
  <si>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</si>
  <si>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</si>
  <si>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</si>
  <si>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</si>
  <si>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</si>
  <si>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</si>
  <si>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</si>
  <si>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</si>
  <si>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</si>
  <si>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</si>
  <si>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</si>
  <si>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</si>
  <si>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</si>
  <si>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</si>
  <si>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</si>
  <si>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</si>
  <si>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</si>
  <si>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</si>
  <si>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</si>
  <si>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</si>
  <si>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</si>
  <si>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</si>
  <si>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</si>
  <si>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</si>
  <si>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</si>
  <si>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</si>
  <si>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</si>
  <si>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</si>
  <si>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</si>
  <si>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</si>
  <si>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</si>
  <si>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</si>
  <si>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</si>
  <si>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</si>
  <si>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</si>
  <si>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</si>
  <si>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</si>
  <si>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</si>
  <si>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</si>
  <si>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</si>
  <si>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</si>
  <si>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</si>
  <si>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</si>
  <si>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</si>
  <si>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</si>
  <si>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</si>
  <si>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</si>
  <si>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</si>
  <si>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</si>
  <si>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</si>
  <si>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</si>
  <si>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</si>
  <si>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</si>
  <si>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</si>
  <si>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</si>
  <si>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</si>
  <si>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</si>
  <si>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</si>
  <si>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</si>
  <si>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LOKATY</t>
  </si>
  <si>
    <t>TOWARZYSTWA UBEZPIECZEŃ ŻYCIOWYCH I RENTOWYCH CONCORDIA CAPITAL S.A.</t>
  </si>
  <si>
    <t>UBEZPIECZENIOWY FUNDUSZ KAPITAŁOWY CONCORDIA BEZPIECZNY</t>
  </si>
  <si>
    <t>1.1.1.</t>
  </si>
  <si>
    <t>1.1.2.</t>
  </si>
  <si>
    <t>1.1.3.</t>
  </si>
  <si>
    <t>1.1.4.</t>
  </si>
  <si>
    <t>I. Aktywa netto funduszu</t>
  </si>
  <si>
    <t>II. Zmiany aktywów netto funduszu</t>
  </si>
  <si>
    <t>III. Koszty funduszu</t>
  </si>
  <si>
    <t>IV. Liczba i wartość jednostek rozrachunkowych</t>
  </si>
  <si>
    <t>V. Zestawienie lokat funduszu</t>
  </si>
  <si>
    <t>PÓŁROCZNE SPRAWOZDANIE UBEZPIECZENIOWEGO FUNDUSZU KAPITAŁOWEGO</t>
  </si>
  <si>
    <t>1.1.5.</t>
  </si>
  <si>
    <t>1.2.1.</t>
  </si>
  <si>
    <t>OK0712</t>
  </si>
  <si>
    <t>sporządzone na dzień: 30 czerwca 2011 roku</t>
  </si>
  <si>
    <t>1.1.6.</t>
  </si>
  <si>
    <t>IZ0816</t>
  </si>
  <si>
    <t>OK0713</t>
  </si>
  <si>
    <t>OK1012</t>
  </si>
  <si>
    <t>WZ0118</t>
  </si>
  <si>
    <t>WZ0121</t>
  </si>
  <si>
    <t>BS20120328</t>
  </si>
  <si>
    <t/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</si>
</sst>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0.0%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  <numFmt numFmtId="174" formatCode="#,##0.000000000_ ;[Red]\-#,##0.000000000\ "/>
    <numFmt numFmtId="175" formatCode="#,##0.0000000000_ ;[Red]\-#,##0.0000000000\ 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4" applyNumberFormat="1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4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69.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">
        <v>179</v>
      </c>
    </row>
    <row r="2" ht="15">
      <c r="A2" s="20" t="s">
        <v>183</v>
      </c>
    </row>
    <row r="3" ht="15">
      <c r="A3" s="20" t="s">
        <v>168</v>
      </c>
    </row>
    <row r="4" ht="15">
      <c r="A4" s="20"/>
    </row>
    <row r="5" ht="15">
      <c r="A5" s="20" t="s">
        <v>169</v>
      </c>
    </row>
    <row r="7" ht="12.75">
      <c r="A7" t="s">
        <v>174</v>
      </c>
    </row>
    <row r="8" spans="1:4" s="2" customFormat="1" ht="12.75">
      <c r="A8" s="27" t="s">
        <v>0</v>
      </c>
      <c r="B8" s="27"/>
      <c r="C8" s="3" t="s">
        <v>1</v>
      </c>
      <c r="D8" s="3" t="s">
        <v>2</v>
      </c>
    </row>
    <row r="9" spans="1:4" s="5" customFormat="1" ht="12.75">
      <c r="A9" s="4" t="s">
        <v>3</v>
      </c>
      <c r="B9" s="5" t="s">
        <v>12</v>
      </c>
      <c r="C9" s="6">
        <v>408628.42609728954</v>
      </c>
      <c r="D9" s="6">
        <f>D10+D11+D12+D15</f>
        <v>343487.75</v>
      </c>
    </row>
    <row r="10" spans="1:4" ht="12.75">
      <c r="A10" s="2" t="s">
        <v>4</v>
      </c>
      <c r="B10" s="7" t="s">
        <v>13</v>
      </c>
      <c r="C10" s="1">
        <v>408628.42609728954</v>
      </c>
      <c r="D10" s="1">
        <v>343487.75</v>
      </c>
    </row>
    <row r="11" spans="1:2" ht="12.75">
      <c r="A11" s="2" t="s">
        <v>5</v>
      </c>
      <c r="B11" s="7" t="s">
        <v>14</v>
      </c>
    </row>
    <row r="12" spans="1:2" ht="12.75">
      <c r="A12" s="2" t="s">
        <v>6</v>
      </c>
      <c r="B12" s="7" t="s">
        <v>15</v>
      </c>
    </row>
    <row r="13" spans="1:2" ht="12.75">
      <c r="A13" s="2" t="s">
        <v>7</v>
      </c>
      <c r="B13" s="7" t="s">
        <v>16</v>
      </c>
    </row>
    <row r="14" spans="1:2" ht="12.75">
      <c r="A14" s="2" t="s">
        <v>8</v>
      </c>
      <c r="B14" s="7" t="s">
        <v>17</v>
      </c>
    </row>
    <row r="15" spans="1:2" ht="12.75">
      <c r="A15" s="2" t="s">
        <v>9</v>
      </c>
      <c r="B15" s="7" t="s">
        <v>18</v>
      </c>
    </row>
    <row r="16" spans="1:4" s="5" customFormat="1" ht="12.75">
      <c r="A16" s="4" t="s">
        <v>10</v>
      </c>
      <c r="B16" s="5" t="s">
        <v>19</v>
      </c>
      <c r="C16" s="6">
        <v>177.526097289536</v>
      </c>
      <c r="D16" s="6">
        <f>D17+D18+D19</f>
        <v>187.55</v>
      </c>
    </row>
    <row r="17" spans="1:4" ht="12.75">
      <c r="A17" s="2" t="s">
        <v>4</v>
      </c>
      <c r="B17" s="7" t="s">
        <v>20</v>
      </c>
      <c r="C17" s="1">
        <v>0</v>
      </c>
      <c r="D17" s="1">
        <v>0</v>
      </c>
    </row>
    <row r="18" spans="1:2" ht="12.75">
      <c r="A18" s="2" t="s">
        <v>5</v>
      </c>
      <c r="B18" s="7" t="s">
        <v>21</v>
      </c>
    </row>
    <row r="19" spans="1:4" ht="12.75">
      <c r="A19" s="2" t="s">
        <v>6</v>
      </c>
      <c r="B19" s="7" t="s">
        <v>22</v>
      </c>
      <c r="C19" s="1">
        <v>177.526097289536</v>
      </c>
      <c r="D19" s="1">
        <v>187.55</v>
      </c>
    </row>
    <row r="20" spans="1:4" s="5" customFormat="1" ht="12.75">
      <c r="A20" s="4" t="s">
        <v>11</v>
      </c>
      <c r="B20" s="5" t="s">
        <v>23</v>
      </c>
      <c r="C20" s="6">
        <v>408450.9</v>
      </c>
      <c r="D20" s="6">
        <f>D9-D16</f>
        <v>343300.2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2" sqref="F12"/>
    </sheetView>
  </sheetViews>
  <sheetFormatPr defaultColWidth="9.125" defaultRowHeight="12.75"/>
  <cols>
    <col min="1" max="1" width="4.125" style="2" bestFit="1" customWidth="1"/>
    <col min="2" max="2" width="72.50390625" style="7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2011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175</v>
      </c>
    </row>
    <row r="8" spans="1:4" s="2" customFormat="1" ht="12.75">
      <c r="A8" s="27" t="s">
        <v>0</v>
      </c>
      <c r="B8" s="27"/>
      <c r="C8" s="3" t="s">
        <v>1</v>
      </c>
      <c r="D8" s="3" t="s">
        <v>2</v>
      </c>
    </row>
    <row r="9" spans="1:5" s="5" customFormat="1" ht="12.75">
      <c r="A9" s="4" t="s">
        <v>24</v>
      </c>
      <c r="B9" s="5" t="s">
        <v>40</v>
      </c>
      <c r="C9" s="6">
        <v>428797.44</v>
      </c>
      <c r="D9" s="12">
        <v>335994.12</v>
      </c>
      <c r="E9" s="12"/>
    </row>
    <row r="10" spans="1:5" s="5" customFormat="1" ht="12.75">
      <c r="A10" s="4" t="s">
        <v>25</v>
      </c>
      <c r="B10" s="5" t="s">
        <v>41</v>
      </c>
      <c r="C10" s="6">
        <v>-28738.159999999993</v>
      </c>
      <c r="D10" s="12">
        <v>-2714.649999999998</v>
      </c>
      <c r="E10" s="12"/>
    </row>
    <row r="11" spans="1:5" s="5" customFormat="1" ht="12.75">
      <c r="A11" s="4" t="s">
        <v>3</v>
      </c>
      <c r="B11" s="5" t="s">
        <v>42</v>
      </c>
      <c r="C11" s="6">
        <v>22606.51</v>
      </c>
      <c r="D11" s="12">
        <v>17732.29</v>
      </c>
      <c r="E11" s="12"/>
    </row>
    <row r="12" spans="1:5" ht="12.75">
      <c r="A12" s="2" t="s">
        <v>4</v>
      </c>
      <c r="B12" s="7" t="s">
        <v>43</v>
      </c>
      <c r="C12" s="1">
        <v>22606.51</v>
      </c>
      <c r="D12" s="23">
        <v>17732.29</v>
      </c>
      <c r="E12" s="23"/>
    </row>
    <row r="13" spans="1:5" ht="12.75">
      <c r="A13" s="2" t="s">
        <v>5</v>
      </c>
      <c r="B13" s="7" t="s">
        <v>44</v>
      </c>
      <c r="D13" s="23"/>
      <c r="E13" s="23"/>
    </row>
    <row r="14" spans="1:5" ht="12.75">
      <c r="A14" s="2" t="s">
        <v>6</v>
      </c>
      <c r="B14" s="7" t="s">
        <v>45</v>
      </c>
      <c r="D14" s="23"/>
      <c r="E14" s="23"/>
    </row>
    <row r="15" spans="1:5" s="5" customFormat="1" ht="12.75">
      <c r="A15" s="4" t="s">
        <v>10</v>
      </c>
      <c r="B15" s="5" t="s">
        <v>46</v>
      </c>
      <c r="C15" s="6">
        <v>51344.66999999999</v>
      </c>
      <c r="D15" s="12">
        <v>20446.94</v>
      </c>
      <c r="E15" s="12"/>
    </row>
    <row r="16" spans="1:5" ht="12.75">
      <c r="A16" s="2" t="s">
        <v>4</v>
      </c>
      <c r="B16" s="7" t="s">
        <v>47</v>
      </c>
      <c r="C16" s="1">
        <v>45146.63</v>
      </c>
      <c r="D16" s="23">
        <v>14361.3</v>
      </c>
      <c r="E16" s="23"/>
    </row>
    <row r="17" spans="1:5" ht="12.75">
      <c r="A17" s="2" t="s">
        <v>5</v>
      </c>
      <c r="B17" s="7" t="s">
        <v>48</v>
      </c>
      <c r="D17" s="23"/>
      <c r="E17" s="23"/>
    </row>
    <row r="18" spans="1:5" ht="12.75">
      <c r="A18" s="2" t="s">
        <v>6</v>
      </c>
      <c r="B18" s="7" t="s">
        <v>49</v>
      </c>
      <c r="C18" s="1">
        <v>5420.77</v>
      </c>
      <c r="D18" s="23">
        <v>5305.76</v>
      </c>
      <c r="E18" s="23"/>
    </row>
    <row r="19" spans="1:5" ht="12.75">
      <c r="A19" s="2" t="s">
        <v>9</v>
      </c>
      <c r="B19" s="7" t="s">
        <v>50</v>
      </c>
      <c r="D19" s="23"/>
      <c r="E19" s="23"/>
    </row>
    <row r="20" spans="1:5" ht="12.75">
      <c r="A20" s="2" t="s">
        <v>26</v>
      </c>
      <c r="B20" s="7" t="s">
        <v>51</v>
      </c>
      <c r="D20" s="23"/>
      <c r="E20" s="23"/>
    </row>
    <row r="21" spans="1:5" ht="12.75">
      <c r="A21" s="2" t="s">
        <v>27</v>
      </c>
      <c r="B21" s="7" t="s">
        <v>52</v>
      </c>
      <c r="D21" s="23"/>
      <c r="E21" s="23"/>
    </row>
    <row r="22" spans="1:5" ht="12.75">
      <c r="A22" s="2" t="s">
        <v>28</v>
      </c>
      <c r="B22" s="7" t="s">
        <v>53</v>
      </c>
      <c r="C22" s="1">
        <v>777.27</v>
      </c>
      <c r="D22" s="23">
        <v>779.88</v>
      </c>
      <c r="E22" s="23"/>
    </row>
    <row r="23" spans="1:5" ht="12.75">
      <c r="A23" s="2" t="s">
        <v>29</v>
      </c>
      <c r="B23" s="7" t="s">
        <v>44</v>
      </c>
      <c r="D23" s="23"/>
      <c r="E23" s="23"/>
    </row>
    <row r="24" spans="1:5" ht="12.75">
      <c r="A24" s="2" t="s">
        <v>30</v>
      </c>
      <c r="B24" s="7" t="s">
        <v>54</v>
      </c>
      <c r="D24" s="23"/>
      <c r="E24" s="23"/>
    </row>
    <row r="25" spans="1:6" s="5" customFormat="1" ht="12.75">
      <c r="A25" s="4" t="s">
        <v>31</v>
      </c>
      <c r="B25" s="5" t="s">
        <v>55</v>
      </c>
      <c r="C25" s="6">
        <v>11005.85</v>
      </c>
      <c r="D25" s="12">
        <v>9333.6</v>
      </c>
      <c r="E25" s="12"/>
      <c r="F25" s="9"/>
    </row>
    <row r="26" spans="1:5" ht="39">
      <c r="A26" s="10" t="s">
        <v>4</v>
      </c>
      <c r="B26" s="11" t="s">
        <v>56</v>
      </c>
      <c r="C26" s="1">
        <v>10933.94</v>
      </c>
      <c r="D26" s="23">
        <v>9199.67</v>
      </c>
      <c r="E26" s="23"/>
    </row>
    <row r="27" spans="1:6" ht="26.25">
      <c r="A27" s="10" t="s">
        <v>5</v>
      </c>
      <c r="B27" s="11" t="s">
        <v>57</v>
      </c>
      <c r="D27" s="23"/>
      <c r="E27" s="23"/>
      <c r="F27" s="1"/>
    </row>
    <row r="28" spans="1:5" ht="12.75">
      <c r="A28" s="2" t="s">
        <v>6</v>
      </c>
      <c r="B28" s="7" t="s">
        <v>58</v>
      </c>
      <c r="D28" s="23"/>
      <c r="E28" s="23"/>
    </row>
    <row r="29" spans="1:5" ht="12.75">
      <c r="A29" s="2" t="s">
        <v>9</v>
      </c>
      <c r="B29" s="7" t="s">
        <v>59</v>
      </c>
      <c r="D29" s="23"/>
      <c r="E29" s="23"/>
    </row>
    <row r="30" spans="1:5" ht="12.75">
      <c r="A30" s="2" t="s">
        <v>26</v>
      </c>
      <c r="B30" s="7" t="s">
        <v>60</v>
      </c>
      <c r="D30" s="23"/>
      <c r="E30" s="23"/>
    </row>
    <row r="31" spans="1:5" ht="12.75">
      <c r="A31" s="2" t="s">
        <v>27</v>
      </c>
      <c r="B31" s="7" t="s">
        <v>61</v>
      </c>
      <c r="D31" s="23"/>
      <c r="E31" s="23"/>
    </row>
    <row r="32" spans="1:5" ht="12.75">
      <c r="A32" s="2" t="s">
        <v>28</v>
      </c>
      <c r="B32" s="7" t="s">
        <v>62</v>
      </c>
      <c r="D32" s="23"/>
      <c r="E32" s="23"/>
    </row>
    <row r="33" spans="1:5" ht="12.75">
      <c r="A33" s="2" t="s">
        <v>29</v>
      </c>
      <c r="B33" s="7" t="s">
        <v>63</v>
      </c>
      <c r="D33" s="23"/>
      <c r="E33" s="23"/>
    </row>
    <row r="34" spans="1:5" ht="26.25">
      <c r="A34" s="10" t="s">
        <v>30</v>
      </c>
      <c r="B34" s="11" t="s">
        <v>64</v>
      </c>
      <c r="D34" s="23"/>
      <c r="E34" s="23"/>
    </row>
    <row r="35" spans="1:5" ht="12.75">
      <c r="A35" s="2" t="s">
        <v>32</v>
      </c>
      <c r="B35" s="7" t="s">
        <v>65</v>
      </c>
      <c r="D35" s="23"/>
      <c r="E35" s="23"/>
    </row>
    <row r="36" spans="1:5" ht="12.75">
      <c r="A36" s="2" t="s">
        <v>33</v>
      </c>
      <c r="B36" s="7" t="s">
        <v>66</v>
      </c>
      <c r="D36" s="23"/>
      <c r="E36" s="23"/>
    </row>
    <row r="37" spans="1:5" ht="12.75">
      <c r="A37" s="2" t="s">
        <v>34</v>
      </c>
      <c r="B37" s="7" t="s">
        <v>67</v>
      </c>
      <c r="D37" s="23"/>
      <c r="E37" s="23"/>
    </row>
    <row r="38" spans="1:5" ht="12.75">
      <c r="A38" s="2" t="s">
        <v>35</v>
      </c>
      <c r="B38" s="7" t="s">
        <v>68</v>
      </c>
      <c r="C38" s="1">
        <v>71.91</v>
      </c>
      <c r="D38" s="23">
        <v>133.93</v>
      </c>
      <c r="E38" s="23"/>
    </row>
    <row r="39" spans="1:5" ht="26.25">
      <c r="A39" s="10" t="s">
        <v>36</v>
      </c>
      <c r="B39" s="11" t="s">
        <v>69</v>
      </c>
      <c r="D39" s="23"/>
      <c r="E39" s="23"/>
    </row>
    <row r="40" spans="1:5" s="5" customFormat="1" ht="12.75">
      <c r="A40" s="4" t="s">
        <v>37</v>
      </c>
      <c r="B40" s="5" t="s">
        <v>45</v>
      </c>
      <c r="C40" s="12"/>
      <c r="D40" s="12">
        <v>687.1300000000138</v>
      </c>
      <c r="E40" s="12"/>
    </row>
    <row r="41" spans="1:5" s="5" customFormat="1" ht="12.75">
      <c r="A41" s="4" t="s">
        <v>38</v>
      </c>
      <c r="B41" s="5" t="s">
        <v>54</v>
      </c>
      <c r="C41" s="12">
        <v>2614.2299999999814</v>
      </c>
      <c r="D41" s="12" t="s">
        <v>191</v>
      </c>
      <c r="E41" s="12"/>
    </row>
    <row r="42" spans="1:5" s="5" customFormat="1" ht="12.75">
      <c r="A42" s="4" t="s">
        <v>39</v>
      </c>
      <c r="B42" s="5" t="s">
        <v>70</v>
      </c>
      <c r="C42" s="6">
        <v>408450.9</v>
      </c>
      <c r="D42" s="12">
        <v>343300.2</v>
      </c>
      <c r="E42" s="12"/>
    </row>
    <row r="43" spans="3:4" ht="12.75">
      <c r="C43" s="6"/>
      <c r="D43" s="6"/>
    </row>
    <row r="44" ht="12.75">
      <c r="D44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2" bestFit="1" customWidth="1"/>
    <col min="2" max="2" width="45.50390625" style="7" bestFit="1" customWidth="1"/>
    <col min="3" max="3" width="14.625" style="1" bestFit="1" customWidth="1"/>
    <col min="4" max="4" width="14.625" style="1" customWidth="1"/>
    <col min="5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2011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176</v>
      </c>
    </row>
    <row r="8" spans="1:4" s="2" customFormat="1" ht="12.75">
      <c r="A8" s="27" t="s">
        <v>0</v>
      </c>
      <c r="B8" s="27"/>
      <c r="C8" s="3" t="s">
        <v>1</v>
      </c>
      <c r="D8" s="3" t="s">
        <v>2</v>
      </c>
    </row>
    <row r="9" spans="1:2" ht="12.75">
      <c r="A9" s="2" t="s">
        <v>4</v>
      </c>
      <c r="B9" s="7" t="s">
        <v>71</v>
      </c>
    </row>
    <row r="10" spans="1:2" ht="12.75">
      <c r="A10" s="2" t="s">
        <v>5</v>
      </c>
      <c r="B10" s="7" t="s">
        <v>72</v>
      </c>
    </row>
    <row r="11" spans="1:2" ht="12.75">
      <c r="A11" s="2" t="s">
        <v>6</v>
      </c>
      <c r="B11" s="7" t="s">
        <v>73</v>
      </c>
    </row>
    <row r="12" spans="1:2" ht="12.75">
      <c r="A12" s="2" t="s">
        <v>9</v>
      </c>
      <c r="B12" s="7" t="s">
        <v>74</v>
      </c>
    </row>
    <row r="13" spans="1:4" ht="12.75">
      <c r="A13" s="2" t="s">
        <v>26</v>
      </c>
      <c r="B13" s="7" t="s">
        <v>75</v>
      </c>
      <c r="C13" s="1">
        <v>1012.98</v>
      </c>
      <c r="D13" s="23">
        <v>779.88</v>
      </c>
    </row>
    <row r="14" spans="1:2" ht="12.75">
      <c r="A14" s="2" t="s">
        <v>27</v>
      </c>
      <c r="B14" s="7" t="s">
        <v>76</v>
      </c>
    </row>
    <row r="15" spans="1:4" s="5" customFormat="1" ht="12.75">
      <c r="A15" s="4" t="s">
        <v>28</v>
      </c>
      <c r="B15" s="5" t="s">
        <v>77</v>
      </c>
      <c r="C15" s="6">
        <f>SUM(C9:C14)</f>
        <v>1012.98</v>
      </c>
      <c r="D15" s="6">
        <f>SUM(D9:D14)</f>
        <v>779.88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23" sqref="E23"/>
    </sheetView>
  </sheetViews>
  <sheetFormatPr defaultColWidth="9.125" defaultRowHeight="12.75"/>
  <cols>
    <col min="1" max="1" width="4.125" style="2" bestFit="1" customWidth="1"/>
    <col min="2" max="2" width="66.625" style="7" customWidth="1"/>
    <col min="3" max="3" width="14.625" style="1" bestFit="1" customWidth="1"/>
    <col min="4" max="4" width="14.625" style="1" customWidth="1"/>
    <col min="5" max="5" width="12.625" style="7" customWidth="1"/>
    <col min="6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2011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177</v>
      </c>
    </row>
    <row r="8" spans="1:4" s="2" customFormat="1" ht="12.75">
      <c r="A8" s="27" t="s">
        <v>0</v>
      </c>
      <c r="B8" s="27"/>
      <c r="C8" s="3" t="s">
        <v>1</v>
      </c>
      <c r="D8" s="3" t="s">
        <v>2</v>
      </c>
    </row>
    <row r="9" spans="1:4" s="5" customFormat="1" ht="12.75">
      <c r="A9" s="4" t="s">
        <v>4</v>
      </c>
      <c r="B9" s="5" t="s">
        <v>84</v>
      </c>
      <c r="C9" s="6"/>
      <c r="D9" s="6"/>
    </row>
    <row r="10" spans="1:4" ht="12.75">
      <c r="A10" s="2" t="s">
        <v>78</v>
      </c>
      <c r="B10" s="7" t="s">
        <v>85</v>
      </c>
      <c r="C10" s="21">
        <v>27397.0939</v>
      </c>
      <c r="D10" s="25">
        <v>20825.994299999995</v>
      </c>
    </row>
    <row r="11" spans="1:4" ht="12.75">
      <c r="A11" s="2" t="s">
        <v>79</v>
      </c>
      <c r="B11" s="7" t="s">
        <v>86</v>
      </c>
      <c r="C11" s="21">
        <v>25686.4751</v>
      </c>
      <c r="D11" s="25">
        <v>20941.496199999998</v>
      </c>
    </row>
    <row r="12" spans="1:4" s="5" customFormat="1" ht="12.75">
      <c r="A12" s="4" t="s">
        <v>5</v>
      </c>
      <c r="B12" s="5" t="s">
        <v>87</v>
      </c>
      <c r="C12" s="13"/>
      <c r="D12" s="26"/>
    </row>
    <row r="13" spans="1:4" ht="12.75">
      <c r="A13" s="2" t="s">
        <v>80</v>
      </c>
      <c r="B13" s="7" t="s">
        <v>88</v>
      </c>
      <c r="C13" s="22">
        <v>15.6512</v>
      </c>
      <c r="D13" s="25">
        <v>16.1334</v>
      </c>
    </row>
    <row r="14" spans="1:4" ht="12.75">
      <c r="A14" s="2" t="s">
        <v>81</v>
      </c>
      <c r="B14" s="7" t="s">
        <v>89</v>
      </c>
      <c r="C14" s="22">
        <v>15.6512</v>
      </c>
      <c r="D14" s="25">
        <v>16.1227</v>
      </c>
    </row>
    <row r="15" spans="1:4" ht="12.75">
      <c r="A15" s="2" t="s">
        <v>82</v>
      </c>
      <c r="B15" s="7" t="s">
        <v>90</v>
      </c>
      <c r="C15" s="22">
        <v>15.9014</v>
      </c>
      <c r="D15" s="25">
        <v>16.3951</v>
      </c>
    </row>
    <row r="16" spans="1:4" ht="12.75">
      <c r="A16" s="2" t="s">
        <v>83</v>
      </c>
      <c r="B16" s="7" t="s">
        <v>91</v>
      </c>
      <c r="C16" s="22">
        <v>15.9014</v>
      </c>
      <c r="D16" s="25">
        <v>16.3933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5.625" style="2" bestFit="1" customWidth="1"/>
    <col min="2" max="2" width="75.625" style="7" customWidth="1"/>
    <col min="3" max="3" width="11.50390625" style="8" bestFit="1" customWidth="1"/>
    <col min="4" max="4" width="22.125" style="1" bestFit="1" customWidth="1"/>
    <col min="5" max="5" width="30.50390625" style="1" bestFit="1" customWidth="1"/>
    <col min="6" max="16384" width="9.125" style="7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2011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169</v>
      </c>
    </row>
    <row r="7" ht="12.75">
      <c r="A7" t="s">
        <v>178</v>
      </c>
    </row>
    <row r="8" spans="1:5" s="2" customFormat="1" ht="12.75">
      <c r="A8" s="28" t="s">
        <v>167</v>
      </c>
      <c r="B8" s="28"/>
      <c r="C8" s="14" t="s">
        <v>166</v>
      </c>
      <c r="D8" s="14" t="s">
        <v>164</v>
      </c>
      <c r="E8" s="14" t="s">
        <v>165</v>
      </c>
    </row>
    <row r="9" spans="1:5" s="5" customFormat="1" ht="39">
      <c r="A9" s="15" t="s">
        <v>4</v>
      </c>
      <c r="B9" s="16" t="s">
        <v>111</v>
      </c>
      <c r="C9" s="6">
        <f>C10+C17</f>
        <v>283.55358688125614</v>
      </c>
      <c r="D9" s="6">
        <f>D10+D17</f>
        <v>343186.31</v>
      </c>
      <c r="E9" s="17">
        <f>D9/'I. Aktywa netto funduszu'!D$9</f>
        <v>0.9991224141181163</v>
      </c>
    </row>
    <row r="10" spans="1:5" ht="12.75">
      <c r="A10" s="2" t="s">
        <v>78</v>
      </c>
      <c r="B10" s="7" t="s">
        <v>112</v>
      </c>
      <c r="C10" s="1">
        <f>SUM(C11:C16)</f>
        <v>276.45054111769764</v>
      </c>
      <c r="D10" s="1">
        <f>SUM(D11:D16)</f>
        <v>274517.25</v>
      </c>
      <c r="E10" s="18">
        <f>D10/'I. Aktywa netto funduszu'!D$9</f>
        <v>0.7992053573962973</v>
      </c>
    </row>
    <row r="11" spans="1:5" ht="12.75">
      <c r="A11" s="2" t="s">
        <v>170</v>
      </c>
      <c r="B11" s="7" t="s">
        <v>185</v>
      </c>
      <c r="C11" s="1">
        <v>36.36759430941962</v>
      </c>
      <c r="D11" s="1">
        <v>46811.92</v>
      </c>
      <c r="E11" s="18">
        <f>D11/'I. Aktywa netto funduszu'!D$9</f>
        <v>0.13628410329043758</v>
      </c>
    </row>
    <row r="12" spans="1:5" ht="12.75">
      <c r="A12" s="2" t="s">
        <v>171</v>
      </c>
      <c r="B12" s="7" t="s">
        <v>182</v>
      </c>
      <c r="C12" s="1">
        <v>56.82436610846816</v>
      </c>
      <c r="D12" s="1">
        <v>54113.84</v>
      </c>
      <c r="E12" s="18">
        <f>D12/'I. Aktywa netto funduszu'!D$9</f>
        <v>0.15754227043031374</v>
      </c>
    </row>
    <row r="13" spans="1:5" ht="12.75">
      <c r="A13" s="2" t="s">
        <v>172</v>
      </c>
      <c r="B13" s="7" t="s">
        <v>186</v>
      </c>
      <c r="C13" s="1">
        <v>62.506802719314976</v>
      </c>
      <c r="D13" s="1">
        <v>56749.92999999999</v>
      </c>
      <c r="E13" s="18">
        <f>D13/'I. Aktywa netto funduszu'!D$9</f>
        <v>0.16521675081571321</v>
      </c>
    </row>
    <row r="14" spans="1:5" ht="12.75">
      <c r="A14" s="2" t="s">
        <v>173</v>
      </c>
      <c r="B14" s="7" t="s">
        <v>187</v>
      </c>
      <c r="C14" s="1">
        <v>63.92741187202668</v>
      </c>
      <c r="D14" s="1">
        <v>60136.520000000004</v>
      </c>
      <c r="E14" s="18">
        <f>D14/'I. Aktywa netto funduszu'!D$9</f>
        <v>0.17507617083869803</v>
      </c>
    </row>
    <row r="15" spans="1:5" ht="12.75">
      <c r="A15" s="2" t="s">
        <v>180</v>
      </c>
      <c r="B15" s="7" t="s">
        <v>188</v>
      </c>
      <c r="C15" s="1">
        <v>28.41218305423408</v>
      </c>
      <c r="D15" s="1">
        <v>28565.61</v>
      </c>
      <c r="E15" s="18">
        <f>D15/'I. Aktywa netto funduszu'!D$9</f>
        <v>0.08316340247941885</v>
      </c>
    </row>
    <row r="16" spans="1:5" ht="12.75">
      <c r="A16" s="2" t="s">
        <v>184</v>
      </c>
      <c r="B16" s="7" t="s">
        <v>189</v>
      </c>
      <c r="C16" s="1">
        <v>28.41218305423408</v>
      </c>
      <c r="D16" s="1">
        <v>28139.43</v>
      </c>
      <c r="E16" s="18">
        <f>D16/'I. Aktywa netto funduszu'!D$9</f>
        <v>0.08192265954171582</v>
      </c>
    </row>
    <row r="17" spans="1:5" ht="12.75">
      <c r="A17" s="2" t="s">
        <v>79</v>
      </c>
      <c r="B17" s="7" t="s">
        <v>113</v>
      </c>
      <c r="C17" s="8">
        <f>C18</f>
        <v>7.10304576355852</v>
      </c>
      <c r="D17" s="8">
        <f>D18</f>
        <v>68669.06</v>
      </c>
      <c r="E17" s="18">
        <f>D17/'I. Aktywa netto funduszu'!D$9</f>
        <v>0.19991705672181903</v>
      </c>
    </row>
    <row r="18" spans="1:5" ht="12.75">
      <c r="A18" s="2" t="s">
        <v>181</v>
      </c>
      <c r="B18" s="7" t="s">
        <v>190</v>
      </c>
      <c r="C18" s="1">
        <v>7.10304576355852</v>
      </c>
      <c r="D18" s="1">
        <v>68669.06</v>
      </c>
      <c r="E18" s="18">
        <f>D18/'I. Aktywa netto funduszu'!D$9</f>
        <v>0.19991705672181903</v>
      </c>
    </row>
    <row r="19" spans="1:5" ht="12.75">
      <c r="A19" s="2" t="s">
        <v>92</v>
      </c>
      <c r="B19" s="7" t="s">
        <v>114</v>
      </c>
      <c r="C19" s="1"/>
      <c r="E19" s="18">
        <f>D19/'I. Aktywa netto funduszu'!D$9</f>
        <v>0</v>
      </c>
    </row>
    <row r="20" spans="1:5" s="5" customFormat="1" ht="26.25">
      <c r="A20" s="15" t="s">
        <v>5</v>
      </c>
      <c r="B20" s="16" t="s">
        <v>115</v>
      </c>
      <c r="C20" s="6"/>
      <c r="D20" s="6"/>
      <c r="E20" s="17">
        <f>D20/'I. Aktywa netto funduszu'!D$9</f>
        <v>0</v>
      </c>
    </row>
    <row r="21" spans="1:5" s="5" customFormat="1" ht="12.75">
      <c r="A21" s="4" t="s">
        <v>6</v>
      </c>
      <c r="B21" s="5" t="s">
        <v>116</v>
      </c>
      <c r="C21" s="6">
        <f>C22+C25</f>
        <v>0</v>
      </c>
      <c r="D21" s="6">
        <f>D22+D25</f>
        <v>0</v>
      </c>
      <c r="E21" s="17">
        <f>D21/'I. Aktywa netto funduszu'!D$9</f>
        <v>0</v>
      </c>
    </row>
    <row r="22" spans="1:5" ht="12.75">
      <c r="A22" s="2" t="s">
        <v>7</v>
      </c>
      <c r="B22" s="7" t="s">
        <v>117</v>
      </c>
      <c r="C22" s="1">
        <f>C23+C24</f>
        <v>0</v>
      </c>
      <c r="D22" s="1">
        <f>D23+D24</f>
        <v>0</v>
      </c>
      <c r="E22" s="18">
        <f>D22/'I. Aktywa netto funduszu'!D$9</f>
        <v>0</v>
      </c>
    </row>
    <row r="23" spans="1:5" ht="12.75">
      <c r="A23" s="2" t="s">
        <v>93</v>
      </c>
      <c r="B23" s="7" t="s">
        <v>118</v>
      </c>
      <c r="C23" s="1"/>
      <c r="E23" s="18">
        <f>D23/'I. Aktywa netto funduszu'!D$9</f>
        <v>0</v>
      </c>
    </row>
    <row r="24" spans="1:5" ht="12.75">
      <c r="A24" s="2" t="s">
        <v>94</v>
      </c>
      <c r="B24" s="7" t="s">
        <v>119</v>
      </c>
      <c r="C24" s="1"/>
      <c r="E24" s="18">
        <f>D24/'I. Aktywa netto funduszu'!D$9</f>
        <v>0</v>
      </c>
    </row>
    <row r="25" spans="1:5" ht="12.75">
      <c r="A25" s="2" t="s">
        <v>8</v>
      </c>
      <c r="B25" s="7" t="s">
        <v>120</v>
      </c>
      <c r="C25" s="1"/>
      <c r="E25" s="18">
        <f>D25/'I. Aktywa netto funduszu'!D$9</f>
        <v>0</v>
      </c>
    </row>
    <row r="26" spans="1:5" s="5" customFormat="1" ht="12.75">
      <c r="A26" s="4" t="s">
        <v>9</v>
      </c>
      <c r="B26" s="5" t="s">
        <v>121</v>
      </c>
      <c r="C26" s="6">
        <f>SUM(C27:C28)</f>
        <v>0</v>
      </c>
      <c r="D26" s="6">
        <f>SUM(D27:D28)</f>
        <v>0</v>
      </c>
      <c r="E26" s="17">
        <f>D26/'I. Aktywa netto funduszu'!D$9</f>
        <v>0</v>
      </c>
    </row>
    <row r="27" spans="1:5" ht="12.75">
      <c r="A27" s="2" t="s">
        <v>95</v>
      </c>
      <c r="B27" s="7" t="s">
        <v>118</v>
      </c>
      <c r="C27" s="1"/>
      <c r="E27" s="18">
        <f>D27/'I. Aktywa netto funduszu'!D$9</f>
        <v>0</v>
      </c>
    </row>
    <row r="28" spans="1:5" ht="12.75">
      <c r="A28" s="2" t="s">
        <v>96</v>
      </c>
      <c r="B28" s="7" t="s">
        <v>119</v>
      </c>
      <c r="C28" s="1"/>
      <c r="E28" s="18">
        <f>D28/'I. Aktywa netto funduszu'!D$9</f>
        <v>0</v>
      </c>
    </row>
    <row r="29" spans="1:5" s="5" customFormat="1" ht="12.75">
      <c r="A29" s="4" t="s">
        <v>26</v>
      </c>
      <c r="B29" s="5" t="s">
        <v>122</v>
      </c>
      <c r="C29" s="6">
        <f>C30+C33</f>
        <v>0</v>
      </c>
      <c r="D29" s="6">
        <f>D30+D33</f>
        <v>0</v>
      </c>
      <c r="E29" s="17">
        <f>D29/'I. Aktywa netto funduszu'!D$9</f>
        <v>0</v>
      </c>
    </row>
    <row r="30" spans="1:5" ht="12.75">
      <c r="A30" s="2" t="s">
        <v>97</v>
      </c>
      <c r="B30" s="7" t="s">
        <v>117</v>
      </c>
      <c r="C30" s="1">
        <f>C31+C32</f>
        <v>0</v>
      </c>
      <c r="D30" s="1">
        <f>D31+D32</f>
        <v>0</v>
      </c>
      <c r="E30" s="18">
        <f>D30/'I. Aktywa netto funduszu'!D$9</f>
        <v>0</v>
      </c>
    </row>
    <row r="31" spans="1:5" ht="12.75">
      <c r="A31" s="2" t="s">
        <v>98</v>
      </c>
      <c r="B31" s="7" t="s">
        <v>118</v>
      </c>
      <c r="C31" s="1"/>
      <c r="E31" s="18">
        <f>D31/'I. Aktywa netto funduszu'!D$9</f>
        <v>0</v>
      </c>
    </row>
    <row r="32" spans="1:5" ht="12.75">
      <c r="A32" s="2" t="s">
        <v>99</v>
      </c>
      <c r="B32" s="7" t="s">
        <v>119</v>
      </c>
      <c r="C32" s="1"/>
      <c r="E32" s="18">
        <f>D32/'I. Aktywa netto funduszu'!D$9</f>
        <v>0</v>
      </c>
    </row>
    <row r="33" spans="1:5" ht="12.75">
      <c r="A33" s="2" t="s">
        <v>100</v>
      </c>
      <c r="B33" s="7" t="s">
        <v>120</v>
      </c>
      <c r="C33" s="1"/>
      <c r="E33" s="18">
        <f>D33/'I. Aktywa netto funduszu'!D$9</f>
        <v>0</v>
      </c>
    </row>
    <row r="34" spans="1:5" s="5" customFormat="1" ht="12.75">
      <c r="A34" s="4" t="s">
        <v>27</v>
      </c>
      <c r="B34" s="5" t="s">
        <v>123</v>
      </c>
      <c r="C34" s="6">
        <f>C35+C38</f>
        <v>0</v>
      </c>
      <c r="D34" s="6">
        <f>D35+D38</f>
        <v>0</v>
      </c>
      <c r="E34" s="17">
        <f>D34/'I. Aktywa netto funduszu'!D$9</f>
        <v>0</v>
      </c>
    </row>
    <row r="35" spans="1:5" ht="12.75">
      <c r="A35" s="2" t="s">
        <v>101</v>
      </c>
      <c r="B35" s="7" t="s">
        <v>117</v>
      </c>
      <c r="C35" s="1">
        <f>C36+C37</f>
        <v>0</v>
      </c>
      <c r="D35" s="1">
        <f>D36+D37</f>
        <v>0</v>
      </c>
      <c r="E35" s="18">
        <f>D35/'I. Aktywa netto funduszu'!D$9</f>
        <v>0</v>
      </c>
    </row>
    <row r="36" spans="1:5" ht="12.75">
      <c r="A36" s="2" t="s">
        <v>102</v>
      </c>
      <c r="B36" s="7" t="s">
        <v>118</v>
      </c>
      <c r="C36" s="1"/>
      <c r="E36" s="18">
        <f>D36/'I. Aktywa netto funduszu'!D$9</f>
        <v>0</v>
      </c>
    </row>
    <row r="37" spans="1:5" ht="12.75">
      <c r="A37" s="2" t="s">
        <v>103</v>
      </c>
      <c r="B37" s="7" t="s">
        <v>119</v>
      </c>
      <c r="C37" s="1"/>
      <c r="E37" s="18">
        <f>D37/'I. Aktywa netto funduszu'!D$9</f>
        <v>0</v>
      </c>
    </row>
    <row r="38" spans="1:5" ht="12.75">
      <c r="A38" s="2" t="s">
        <v>104</v>
      </c>
      <c r="B38" s="7" t="s">
        <v>120</v>
      </c>
      <c r="C38" s="1"/>
      <c r="E38" s="18">
        <f>D38/'I. Aktywa netto funduszu'!D$9</f>
        <v>0</v>
      </c>
    </row>
    <row r="39" spans="1:5" s="5" customFormat="1" ht="12.75">
      <c r="A39" s="4" t="s">
        <v>28</v>
      </c>
      <c r="B39" s="5" t="s">
        <v>124</v>
      </c>
      <c r="C39" s="6"/>
      <c r="D39" s="6"/>
      <c r="E39" s="17">
        <f>D39/'I. Aktywa netto funduszu'!D$9</f>
        <v>0</v>
      </c>
    </row>
    <row r="40" spans="1:5" s="5" customFormat="1" ht="12.75">
      <c r="A40" s="4" t="s">
        <v>29</v>
      </c>
      <c r="B40" s="5" t="s">
        <v>125</v>
      </c>
      <c r="C40" s="6">
        <f>SUM(C41:C42)</f>
        <v>0</v>
      </c>
      <c r="D40" s="6">
        <f>SUM(D41:D42)</f>
        <v>0</v>
      </c>
      <c r="E40" s="17">
        <f>D40/'I. Aktywa netto funduszu'!D$9</f>
        <v>0</v>
      </c>
    </row>
    <row r="41" spans="1:5" ht="12.75">
      <c r="A41" s="2" t="s">
        <v>105</v>
      </c>
      <c r="B41" s="7" t="s">
        <v>126</v>
      </c>
      <c r="C41" s="1"/>
      <c r="E41" s="18">
        <f>D41/'I. Aktywa netto funduszu'!D$9</f>
        <v>0</v>
      </c>
    </row>
    <row r="42" spans="1:5" ht="12.75">
      <c r="A42" s="2" t="s">
        <v>135</v>
      </c>
      <c r="B42" s="7" t="s">
        <v>127</v>
      </c>
      <c r="C42" s="8">
        <f>SUM(C43:C44)</f>
        <v>0</v>
      </c>
      <c r="D42" s="8">
        <f>SUM(D43:D44)</f>
        <v>0</v>
      </c>
      <c r="E42" s="18">
        <f>D42/'I. Aktywa netto funduszu'!D$9</f>
        <v>0</v>
      </c>
    </row>
    <row r="43" spans="1:5" ht="12.75">
      <c r="A43" s="2" t="s">
        <v>106</v>
      </c>
      <c r="B43" s="7" t="s">
        <v>128</v>
      </c>
      <c r="C43" s="1"/>
      <c r="E43" s="18">
        <f>D43/'I. Aktywa netto funduszu'!D$9</f>
        <v>0</v>
      </c>
    </row>
    <row r="44" spans="1:5" ht="12.75">
      <c r="A44" s="2" t="s">
        <v>107</v>
      </c>
      <c r="B44" s="7" t="s">
        <v>129</v>
      </c>
      <c r="C44" s="1"/>
      <c r="E44" s="18">
        <f>D44/'I. Aktywa netto funduszu'!D$9</f>
        <v>0</v>
      </c>
    </row>
    <row r="45" spans="1:5" s="5" customFormat="1" ht="26.25">
      <c r="A45" s="15" t="s">
        <v>30</v>
      </c>
      <c r="B45" s="16" t="s">
        <v>130</v>
      </c>
      <c r="C45" s="6">
        <f>SUM(C46:C51)</f>
        <v>0</v>
      </c>
      <c r="D45" s="6">
        <f>SUM(D46:D51)</f>
        <v>0</v>
      </c>
      <c r="E45" s="17">
        <f>D45/'I. Aktywa netto funduszu'!D$9</f>
        <v>0</v>
      </c>
    </row>
    <row r="46" spans="1:5" ht="12.75">
      <c r="A46" s="2" t="s">
        <v>108</v>
      </c>
      <c r="B46" s="7" t="s">
        <v>131</v>
      </c>
      <c r="C46" s="1"/>
      <c r="E46" s="18">
        <f>D46/'I. Aktywa netto funduszu'!D$9</f>
        <v>0</v>
      </c>
    </row>
    <row r="47" spans="1:5" ht="12.75">
      <c r="A47" s="2" t="s">
        <v>109</v>
      </c>
      <c r="B47" s="7" t="s">
        <v>132</v>
      </c>
      <c r="C47" s="1"/>
      <c r="E47" s="18">
        <f>D47/'I. Aktywa netto funduszu'!D$9</f>
        <v>0</v>
      </c>
    </row>
    <row r="48" spans="1:5" ht="12.75">
      <c r="A48" s="2" t="s">
        <v>110</v>
      </c>
      <c r="B48" s="7" t="s">
        <v>133</v>
      </c>
      <c r="C48" s="1"/>
      <c r="E48" s="18">
        <f>D48/'I. Aktywa netto funduszu'!D$9</f>
        <v>0</v>
      </c>
    </row>
    <row r="49" spans="1:5" ht="12.75">
      <c r="A49" s="2" t="s">
        <v>136</v>
      </c>
      <c r="B49" s="7" t="s">
        <v>134</v>
      </c>
      <c r="C49" s="1"/>
      <c r="E49" s="18">
        <f>D49/'I. Aktywa netto funduszu'!D$9</f>
        <v>0</v>
      </c>
    </row>
    <row r="50" spans="1:5" ht="12.75">
      <c r="A50" s="2" t="s">
        <v>137</v>
      </c>
      <c r="B50" s="7" t="s">
        <v>148</v>
      </c>
      <c r="C50" s="1"/>
      <c r="E50" s="18">
        <f>D50/'I. Aktywa netto funduszu'!D$9</f>
        <v>0</v>
      </c>
    </row>
    <row r="51" spans="1:5" ht="12.75">
      <c r="A51" s="2" t="s">
        <v>138</v>
      </c>
      <c r="B51" s="7" t="s">
        <v>149</v>
      </c>
      <c r="C51" s="1"/>
      <c r="E51" s="18">
        <f>D51/'I. Aktywa netto funduszu'!D$9</f>
        <v>0</v>
      </c>
    </row>
    <row r="52" spans="1:5" s="5" customFormat="1" ht="12.75">
      <c r="A52" s="4" t="s">
        <v>32</v>
      </c>
      <c r="B52" s="5" t="s">
        <v>150</v>
      </c>
      <c r="C52" s="6"/>
      <c r="D52" s="6"/>
      <c r="E52" s="17">
        <f>D52/'I. Aktywa netto funduszu'!D$9</f>
        <v>0</v>
      </c>
    </row>
    <row r="53" spans="1:5" s="5" customFormat="1" ht="12.75">
      <c r="A53" s="4" t="s">
        <v>33</v>
      </c>
      <c r="B53" s="5" t="s">
        <v>151</v>
      </c>
      <c r="C53" s="6">
        <f>SUM(C54:C57)</f>
        <v>0</v>
      </c>
      <c r="D53" s="6">
        <f>SUM(D54:D57)</f>
        <v>0</v>
      </c>
      <c r="E53" s="17">
        <f>D53/'I. Aktywa netto funduszu'!D$9</f>
        <v>0</v>
      </c>
    </row>
    <row r="54" spans="1:5" ht="12.75">
      <c r="A54" s="2" t="s">
        <v>139</v>
      </c>
      <c r="B54" s="7" t="s">
        <v>152</v>
      </c>
      <c r="C54" s="1"/>
      <c r="E54" s="18">
        <f>D54/'I. Aktywa netto funduszu'!D$9</f>
        <v>0</v>
      </c>
    </row>
    <row r="55" spans="1:5" ht="12.75">
      <c r="A55" s="2" t="s">
        <v>140</v>
      </c>
      <c r="B55" s="7" t="s">
        <v>153</v>
      </c>
      <c r="C55" s="1"/>
      <c r="E55" s="18">
        <f>D55/'I. Aktywa netto funduszu'!D$9</f>
        <v>0</v>
      </c>
    </row>
    <row r="56" spans="1:5" ht="12.75">
      <c r="A56" s="2" t="s">
        <v>141</v>
      </c>
      <c r="B56" s="7" t="s">
        <v>154</v>
      </c>
      <c r="C56" s="1"/>
      <c r="E56" s="18">
        <f>D56/'I. Aktywa netto funduszu'!D$9</f>
        <v>0</v>
      </c>
    </row>
    <row r="57" spans="1:5" ht="12.75">
      <c r="A57" s="2" t="s">
        <v>142</v>
      </c>
      <c r="B57" s="7" t="s">
        <v>155</v>
      </c>
      <c r="C57" s="1"/>
      <c r="E57" s="18">
        <f>D57/'I. Aktywa netto funduszu'!D$9</f>
        <v>0</v>
      </c>
    </row>
    <row r="58" spans="1:5" s="5" customFormat="1" ht="12.75">
      <c r="A58" s="4" t="s">
        <v>34</v>
      </c>
      <c r="B58" s="5" t="s">
        <v>156</v>
      </c>
      <c r="C58" s="6"/>
      <c r="D58" s="6"/>
      <c r="E58" s="17">
        <f>D58/'I. Aktywa netto funduszu'!D$9</f>
        <v>0</v>
      </c>
    </row>
    <row r="59" spans="1:5" s="5" customFormat="1" ht="12.75">
      <c r="A59" s="4" t="s">
        <v>35</v>
      </c>
      <c r="B59" s="5" t="s">
        <v>157</v>
      </c>
      <c r="C59" s="6">
        <v>1</v>
      </c>
      <c r="D59" s="6">
        <v>301.46</v>
      </c>
      <c r="E59" s="17">
        <f>D59/'I. Aktywa netto funduszu'!D$9</f>
        <v>0.0008776441081232154</v>
      </c>
    </row>
    <row r="60" spans="1:5" s="5" customFormat="1" ht="26.25">
      <c r="A60" s="15" t="s">
        <v>36</v>
      </c>
      <c r="B60" s="16" t="s">
        <v>158</v>
      </c>
      <c r="C60" s="6"/>
      <c r="D60" s="6"/>
      <c r="E60" s="17">
        <f>D60/'I. Aktywa netto funduszu'!D$9</f>
        <v>0</v>
      </c>
    </row>
    <row r="61" spans="1:5" s="5" customFormat="1" ht="12.75">
      <c r="A61" s="4" t="s">
        <v>143</v>
      </c>
      <c r="B61" s="5" t="s">
        <v>159</v>
      </c>
      <c r="C61" s="6">
        <f>C9+C20+C21+C26+C29+C34+C39+C40+C45+C52+C53+C58+C59+C60</f>
        <v>284.55358688125614</v>
      </c>
      <c r="D61" s="6">
        <f>D9+D20+D21+D26+D29+D34+D39+D40+D45+D52+D53+D58+D59+D60</f>
        <v>343487.77</v>
      </c>
      <c r="E61" s="17">
        <f>D61/'I. Aktywa netto funduszu'!D$9</f>
        <v>1.0000000582262396</v>
      </c>
    </row>
    <row r="62" spans="1:5" ht="12.75">
      <c r="A62" s="2" t="s">
        <v>144</v>
      </c>
      <c r="B62" s="19" t="s">
        <v>160</v>
      </c>
      <c r="C62" s="1">
        <f>C61</f>
        <v>284.55358688125614</v>
      </c>
      <c r="D62" s="1">
        <f>D61</f>
        <v>343487.77</v>
      </c>
      <c r="E62" s="18">
        <f>D62/'I. Aktywa netto funduszu'!D$9</f>
        <v>1.0000000582262396</v>
      </c>
    </row>
    <row r="63" spans="1:5" ht="12.75">
      <c r="A63" s="2" t="s">
        <v>145</v>
      </c>
      <c r="B63" s="19" t="s">
        <v>161</v>
      </c>
      <c r="E63" s="18">
        <f>D63/'I. Aktywa netto funduszu'!D$9</f>
        <v>0</v>
      </c>
    </row>
    <row r="64" spans="1:5" ht="12.75">
      <c r="A64" s="2" t="s">
        <v>146</v>
      </c>
      <c r="B64" s="19" t="s">
        <v>162</v>
      </c>
      <c r="E64" s="18">
        <f>D64/'I. Aktywa netto funduszu'!D$9</f>
        <v>0</v>
      </c>
    </row>
    <row r="65" spans="1:5" ht="12.75">
      <c r="A65" s="2" t="s">
        <v>147</v>
      </c>
      <c r="B65" s="19" t="s">
        <v>163</v>
      </c>
      <c r="E65" s="18">
        <f>D65/'I.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2019-11-21T12:10:54Z</dcterms:created>
  <dcterms:modified xsi:type="dcterms:W3CDTF">2019-11-21T12:10:58Z</dcterms:modified>
  <cp:category/>
  <cp:version/>
  <cp:contentType/>
  <cp:contentStatus/>
</cp:coreProperties>
</file>